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los\Downloads\"/>
    </mc:Choice>
  </mc:AlternateContent>
  <bookViews>
    <workbookView xWindow="0" yWindow="0" windowWidth="23040" windowHeight="9216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H5" i="1"/>
  <c r="G6" i="1"/>
  <c r="H6" i="1"/>
  <c r="J6" i="1" s="1"/>
  <c r="G7" i="1"/>
  <c r="H7" i="1"/>
  <c r="G8" i="1"/>
  <c r="H8" i="1"/>
  <c r="J8" i="1" s="1"/>
  <c r="G9" i="1"/>
  <c r="H9" i="1"/>
  <c r="G10" i="1"/>
  <c r="H10" i="1"/>
  <c r="G11" i="1"/>
  <c r="H11" i="1"/>
  <c r="G13" i="1"/>
  <c r="H13" i="1"/>
  <c r="G14" i="1"/>
  <c r="H14" i="1"/>
  <c r="G15" i="1"/>
  <c r="H15" i="1"/>
  <c r="G16" i="1"/>
  <c r="H16" i="1"/>
  <c r="G17" i="1"/>
  <c r="H17" i="1"/>
  <c r="J17" i="1" s="1"/>
  <c r="K17" i="1" s="1"/>
  <c r="G19" i="1"/>
  <c r="H19" i="1"/>
  <c r="G20" i="1"/>
  <c r="H20" i="1"/>
  <c r="G21" i="1"/>
  <c r="H21" i="1"/>
  <c r="G22" i="1"/>
  <c r="H22" i="1"/>
  <c r="G23" i="1"/>
  <c r="H23" i="1"/>
  <c r="G25" i="1"/>
  <c r="H25" i="1"/>
  <c r="G26" i="1"/>
  <c r="H26" i="1"/>
  <c r="G27" i="1"/>
  <c r="H27" i="1"/>
  <c r="G28" i="1"/>
  <c r="H28" i="1"/>
  <c r="G29" i="1"/>
  <c r="H29" i="1"/>
  <c r="J29" i="1" s="1"/>
  <c r="G30" i="1"/>
  <c r="H30" i="1"/>
  <c r="G31" i="1"/>
  <c r="H31" i="1"/>
  <c r="G32" i="1"/>
  <c r="H32" i="1"/>
  <c r="G33" i="1"/>
  <c r="H33" i="1"/>
  <c r="G34" i="1"/>
  <c r="H34" i="1"/>
  <c r="G35" i="1"/>
  <c r="H35" i="1"/>
  <c r="J35" i="1" s="1"/>
  <c r="G37" i="1"/>
  <c r="H37" i="1"/>
  <c r="G38" i="1"/>
  <c r="H38" i="1"/>
  <c r="J38" i="1" s="1"/>
  <c r="G39" i="1"/>
  <c r="H39" i="1"/>
  <c r="G41" i="1"/>
  <c r="H41" i="1"/>
  <c r="G42" i="1"/>
  <c r="H42" i="1"/>
  <c r="G43" i="1"/>
  <c r="H43" i="1"/>
  <c r="J43" i="1" s="1"/>
  <c r="G44" i="1"/>
  <c r="H44" i="1"/>
  <c r="G46" i="1"/>
  <c r="H46" i="1"/>
  <c r="G47" i="1"/>
  <c r="H47" i="1"/>
  <c r="G48" i="1"/>
  <c r="H48" i="1"/>
  <c r="J48" i="1" s="1"/>
  <c r="G49" i="1"/>
  <c r="H49" i="1"/>
  <c r="I49" i="1"/>
  <c r="I48" i="1"/>
  <c r="I47" i="1"/>
  <c r="I46" i="1"/>
  <c r="I44" i="1"/>
  <c r="I43" i="1"/>
  <c r="I42" i="1"/>
  <c r="I41" i="1"/>
  <c r="I39" i="1"/>
  <c r="I38" i="1"/>
  <c r="I37" i="1"/>
  <c r="I35" i="1"/>
  <c r="I34" i="1"/>
  <c r="I33" i="1"/>
  <c r="I32" i="1"/>
  <c r="I31" i="1"/>
  <c r="I30" i="1"/>
  <c r="I29" i="1"/>
  <c r="I28" i="1"/>
  <c r="I27" i="1"/>
  <c r="I26" i="1"/>
  <c r="I25" i="1"/>
  <c r="I23" i="1"/>
  <c r="I22" i="1"/>
  <c r="I21" i="1"/>
  <c r="I20" i="1"/>
  <c r="I19" i="1"/>
  <c r="I17" i="1"/>
  <c r="I16" i="1"/>
  <c r="I15" i="1"/>
  <c r="I14" i="1"/>
  <c r="I13" i="1"/>
  <c r="I11" i="1"/>
  <c r="I10" i="1"/>
  <c r="I9" i="1"/>
  <c r="I8" i="1"/>
  <c r="I7" i="1"/>
  <c r="I6" i="1"/>
  <c r="I5" i="1"/>
  <c r="I4" i="1"/>
  <c r="H4" i="1"/>
  <c r="G4" i="1"/>
  <c r="J49" i="1" s="1"/>
  <c r="K49" i="1" s="1"/>
  <c r="J13" i="1" l="1"/>
  <c r="K13" i="1" s="1"/>
  <c r="J26" i="1"/>
  <c r="K26" i="1" s="1"/>
  <c r="J28" i="1"/>
  <c r="K28" i="1" s="1"/>
  <c r="J33" i="1"/>
  <c r="J7" i="1"/>
  <c r="K7" i="1" s="1"/>
  <c r="J23" i="1"/>
  <c r="K23" i="1" s="1"/>
  <c r="J4" i="1"/>
  <c r="K4" i="1" s="1"/>
  <c r="J14" i="1"/>
  <c r="K14" i="1" s="1"/>
  <c r="J9" i="1"/>
  <c r="J19" i="1"/>
  <c r="J21" i="1"/>
  <c r="J30" i="1"/>
  <c r="K30" i="1" s="1"/>
  <c r="K29" i="1"/>
  <c r="K19" i="1"/>
  <c r="K48" i="1"/>
  <c r="K38" i="1"/>
  <c r="J41" i="1"/>
  <c r="K41" i="1" s="1"/>
  <c r="J46" i="1"/>
  <c r="K46" i="1" s="1"/>
  <c r="J5" i="1"/>
  <c r="J11" i="1"/>
  <c r="K11" i="1" s="1"/>
  <c r="J10" i="1"/>
  <c r="K10" i="1" s="1"/>
  <c r="J15" i="1"/>
  <c r="K15" i="1" s="1"/>
  <c r="J22" i="1"/>
  <c r="K22" i="1" s="1"/>
  <c r="J27" i="1"/>
  <c r="K27" i="1" s="1"/>
  <c r="J32" i="1"/>
  <c r="K32" i="1" s="1"/>
  <c r="J34" i="1"/>
  <c r="K34" i="1" s="1"/>
  <c r="J39" i="1"/>
  <c r="K39" i="1" s="1"/>
  <c r="J44" i="1"/>
  <c r="K44" i="1" s="1"/>
  <c r="J47" i="1"/>
  <c r="K47" i="1" s="1"/>
  <c r="K35" i="1"/>
  <c r="K43" i="1"/>
  <c r="K21" i="1"/>
  <c r="K33" i="1"/>
  <c r="J16" i="1"/>
  <c r="K16" i="1" s="1"/>
  <c r="J20" i="1"/>
  <c r="K20" i="1" s="1"/>
  <c r="J25" i="1"/>
  <c r="K25" i="1" s="1"/>
  <c r="J31" i="1"/>
  <c r="K31" i="1" s="1"/>
  <c r="J37" i="1"/>
  <c r="K37" i="1" s="1"/>
  <c r="J42" i="1"/>
  <c r="K42" i="1" s="1"/>
  <c r="K8" i="1"/>
  <c r="K6" i="1"/>
  <c r="K5" i="1"/>
  <c r="K9" i="1"/>
</calcChain>
</file>

<file path=xl/comments1.xml><?xml version="1.0" encoding="utf-8"?>
<comments xmlns="http://schemas.openxmlformats.org/spreadsheetml/2006/main">
  <authors>
    <author>Miquelle</author>
  </authors>
  <commentList>
    <comment ref="I1" authorId="0" shapeId="0">
      <text>
        <r>
          <rPr>
            <b/>
            <sz val="9"/>
            <color indexed="81"/>
            <rFont val="Segoe UI"/>
            <family val="2"/>
          </rPr>
          <t>Média Ponderada</t>
        </r>
        <r>
          <rPr>
            <sz val="9"/>
            <color indexed="81"/>
            <rFont val="Segoe UI"/>
            <family val="2"/>
          </rPr>
          <t xml:space="preserve">
Analisar em comparação com a média aritmética e os pesos... Neste caso, quanto maior, mais concordândia com a afirmativa</t>
        </r>
      </text>
    </comment>
    <comment ref="J1" authorId="0" shapeId="0">
      <text>
        <r>
          <rPr>
            <b/>
            <sz val="9"/>
            <color indexed="81"/>
            <rFont val="Segoe UI"/>
            <family val="2"/>
          </rPr>
          <t>Desvio Padrão:</t>
        </r>
        <r>
          <rPr>
            <sz val="9"/>
            <color indexed="81"/>
            <rFont val="Segoe UI"/>
            <family val="2"/>
          </rPr>
          <t xml:space="preserve">
Analisar em comparação com a média aritmética...
Quanto mais próximo da média, menor a "distância" entre as respostas</t>
        </r>
      </text>
    </comment>
    <comment ref="K1" authorId="0" shapeId="0">
      <text>
        <r>
          <rPr>
            <b/>
            <sz val="9"/>
            <color indexed="81"/>
            <rFont val="Segoe UI"/>
            <family val="2"/>
          </rPr>
          <t>Coeficiente de Variação:</t>
        </r>
        <r>
          <rPr>
            <sz val="9"/>
            <color indexed="81"/>
            <rFont val="Segoe UI"/>
            <family val="2"/>
          </rPr>
          <t xml:space="preserve">
Análise de dispersão dos dados.
Neste caso, quanto menor o %, maior a dispersão.</t>
        </r>
      </text>
    </comment>
  </commentList>
</comments>
</file>

<file path=xl/sharedStrings.xml><?xml version="1.0" encoding="utf-8"?>
<sst xmlns="http://schemas.openxmlformats.org/spreadsheetml/2006/main" count="58" uniqueCount="58">
  <si>
    <t>A informação deveria ser a base para qualquer processo decisório em todos os níveis da organização.</t>
  </si>
  <si>
    <t>Discordo Totalmente</t>
  </si>
  <si>
    <t xml:space="preserve">Discordo </t>
  </si>
  <si>
    <t>Indiferente</t>
  </si>
  <si>
    <t>Concordo</t>
  </si>
  <si>
    <t>Concordo Totalmente</t>
  </si>
  <si>
    <t>Média Aritmética</t>
  </si>
  <si>
    <t>N Total</t>
  </si>
  <si>
    <t>Média Ponderada</t>
  </si>
  <si>
    <t>Peso atribuído</t>
  </si>
  <si>
    <t>Desvio Padrão</t>
  </si>
  <si>
    <t>A informação atualmente é a base para qualquer processo decisório em todos os níveis desta organização.</t>
  </si>
  <si>
    <t>Tenho conhecimento das informações-chave de que a organização precisa para eficiência de seus negócios.</t>
  </si>
  <si>
    <t>Tenho conhecimento das informações- chave de que a organização dispõe para melhorar a eficiência de minhas atividades e decisões.</t>
  </si>
  <si>
    <t>Tenho fácil acesso a todas as informações de que necessito para exercer minhas atividades ou tomar decisões.</t>
  </si>
  <si>
    <t>Confronto a informação em minha posse com a pertinência ao problema atual ou com informação de outras fontes.</t>
  </si>
  <si>
    <t>Eu empreendo tempo e esforço na busca de informação como base para minhas decisões.</t>
  </si>
  <si>
    <t>A minha intuição tem maior influência em minhas atividades e decisões do que a informação de outras fontes.</t>
  </si>
  <si>
    <r>
      <rPr>
        <b/>
        <sz val="11"/>
        <color theme="1"/>
        <rFont val="Calibri"/>
        <family val="2"/>
        <scheme val="minor"/>
      </rPr>
      <t xml:space="preserve">Relação com a informação de forma geral
</t>
    </r>
    <r>
      <rPr>
        <sz val="11"/>
        <color theme="1"/>
        <rFont val="Calibri"/>
        <family val="2"/>
        <scheme val="minor"/>
      </rPr>
      <t>Compreensão da informação. Uso e importância da informação nas atividades desenvolvidas por estes indivíduos.</t>
    </r>
  </si>
  <si>
    <r>
      <rPr>
        <b/>
        <sz val="11"/>
        <color theme="1"/>
        <rFont val="Calibri"/>
        <family val="2"/>
        <scheme val="minor"/>
      </rPr>
      <t xml:space="preserve">Ambiente de trabalho, Estratégias e Objetivos
</t>
    </r>
    <r>
      <rPr>
        <sz val="11"/>
        <color theme="1"/>
        <rFont val="Calibri"/>
        <family val="2"/>
        <scheme val="minor"/>
      </rPr>
      <t>Relevância e percepção da área financeira para os gestores no contexto do ambiente de trabalho, estratégias e objetivos, considerando a sua área de atuação, bem como o reflexo da área financeira.</t>
    </r>
  </si>
  <si>
    <t>Sinto que o departamento financeiro é reconhecido como parte relevante para alcance do objetivo da organização.</t>
  </si>
  <si>
    <t>Conheço os objetivos de médio e longo prazo desta organização.</t>
  </si>
  <si>
    <t>Os objetivos do departamento financeiro são claros.</t>
  </si>
  <si>
    <t>Estou envolvido no estabelecimento de objetivos do departamento financeiro.</t>
  </si>
  <si>
    <t>O diretor acima de minha posição é interessado em minhas ideias e incentiva novas propostas de relatórios de informações.</t>
  </si>
  <si>
    <r>
      <rPr>
        <b/>
        <sz val="11"/>
        <color theme="1"/>
        <rFont val="Calibri"/>
        <family val="2"/>
        <scheme val="minor"/>
      </rPr>
      <t xml:space="preserve">Sistema de Informações </t>
    </r>
    <r>
      <rPr>
        <sz val="11"/>
        <color theme="1"/>
        <rFont val="Calibri"/>
        <family val="2"/>
        <scheme val="minor"/>
      </rPr>
      <t xml:space="preserve">
A percepção da importância e uso do sistema de informação para os departamentos da entidade, em especial o sistema de informação financeiro.</t>
    </r>
  </si>
  <si>
    <t>Os sistemas de informação estão integrados (faturamento, contábil, fiscal e financeiro).</t>
  </si>
  <si>
    <t>Tenho habilidades, como usuário, para lidar com a busca e uso das informações que o sistema financeiro oferece.</t>
  </si>
  <si>
    <t>As políticas, processos e procedimentos em relação aos diversos sistemas de informação desta organização  estão documentados.</t>
  </si>
  <si>
    <t>A organização incentiva a participação dos funcionários em cursos de capacitação em tecnologias de informação.</t>
  </si>
  <si>
    <t>A infraestrutura tecnológica (profissionais, equipamentos e softwares), desta organização, é adequada para implantação e/ou atualização de sistemas integrados de informação.</t>
  </si>
  <si>
    <r>
      <rPr>
        <b/>
        <sz val="11"/>
        <color theme="1"/>
        <rFont val="Calibri"/>
        <family val="2"/>
        <scheme val="minor"/>
      </rPr>
      <t xml:space="preserve">Relação com a Informação de Custos
</t>
    </r>
    <r>
      <rPr>
        <sz val="11"/>
        <color theme="1"/>
        <rFont val="Calibri"/>
        <family val="2"/>
        <scheme val="minor"/>
      </rPr>
      <t>Relevância e percepção da informação de custos para os gestores.</t>
    </r>
  </si>
  <si>
    <t>As informações financeiras e respectivas análises são organizadas em grupos identificados por categorias específicas para gestão da organização.</t>
  </si>
  <si>
    <t>Considero informação de custos como sendo as informações e análises de natureza fiscal, econômica, financeira, física e de produtividade para alcance do objetivo da organização.</t>
  </si>
  <si>
    <t>A informação de custos que é disponibilizada é de fácil entendimento.</t>
  </si>
  <si>
    <t>A informação de custos é oportuna, ou seja, ela me ajuda a resolver problemas e decisões atuais.</t>
  </si>
  <si>
    <t>A informação de custos me auxilia na confirmação ou correções de diretrizes para futuras ações.</t>
  </si>
  <si>
    <t>A omissão ou distorção da informação de custos pode influenciar as minhas decisões na área financeira.</t>
  </si>
  <si>
    <t>Recebo as demonstrações financeiras  mensalmente ou bimestralmente.</t>
  </si>
  <si>
    <t xml:space="preserve">Recebo análises de tendências da posição patrimonial, financeira e de desempenho econômico da organização. </t>
  </si>
  <si>
    <t>Sempre recorro à equipe financeira para informações que eu necessito em minhas decisões financeiras.</t>
  </si>
  <si>
    <t>Eu dispenso a elaboração das demonstrações financeiras.</t>
  </si>
  <si>
    <t>A minha intuição tem maior influência em minhas decisões financeiras do que as informações de custos.</t>
  </si>
  <si>
    <r>
      <rPr>
        <b/>
        <sz val="11"/>
        <color theme="1"/>
        <rFont val="Calibri"/>
        <family val="2"/>
        <scheme val="minor"/>
      </rPr>
      <t>Propósito da Informação Financeira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A importância e proposito da informação financeira no contexto dos múltiplos universos em que os gestores estão inseridos.</t>
    </r>
  </si>
  <si>
    <t>A principal função do sistema financeiro nesta organização é gerar informações para órgãos fiscalizadores e regulamentadores.</t>
  </si>
  <si>
    <t>A principal função do sistema financeiro nesta organização é gerar informações para apoiar as decisões na área comercial.</t>
  </si>
  <si>
    <t>A principal função do sistema financeiro nesta organização é gerar informações para subsidiar as decisões na área financeira.</t>
  </si>
  <si>
    <r>
      <rPr>
        <b/>
        <sz val="11"/>
        <color theme="1"/>
        <rFont val="Calibri"/>
        <family val="2"/>
        <scheme val="minor"/>
      </rPr>
      <t>Comunicação e Compartilhamento</t>
    </r>
    <r>
      <rPr>
        <sz val="11"/>
        <color theme="1"/>
        <rFont val="Calibri"/>
        <family val="2"/>
        <scheme val="minor"/>
      </rPr>
      <t xml:space="preserve">
A importância da comunicação enquanto ferramenta de compartilhamento de informações no contexto da entidade.</t>
    </r>
  </si>
  <si>
    <t>Tenho conhecimento das metas e objetivos de outros departamentos.</t>
  </si>
  <si>
    <t>Tenho reuniões com regularidade com integrantes de outros departamentos para trocar informações e ideias.</t>
  </si>
  <si>
    <t>O diretor acima de minha posição sempre assegura que eu tenha ciência de todas as questões relevantes e pertinentes à expectativa do setor financeiro.</t>
  </si>
  <si>
    <t>Questões amplas de gestão do negócio são comunicadas pela diretoria a todos os departamentos.</t>
  </si>
  <si>
    <r>
      <rPr>
        <b/>
        <sz val="11"/>
        <color theme="1"/>
        <rFont val="Calibri"/>
        <family val="2"/>
        <scheme val="minor"/>
      </rPr>
      <t>Relacionamentos Organizacional</t>
    </r>
    <r>
      <rPr>
        <sz val="11"/>
        <color theme="1"/>
        <rFont val="Calibri"/>
        <family val="2"/>
        <scheme val="minor"/>
      </rPr>
      <t xml:space="preserve">
A percepção dos gestores quanto aos relacionamentos entre os departamentos quanto as informações geradas.</t>
    </r>
  </si>
  <si>
    <t>A organização  incentiva envolvimento de todas as partes interessadas quando as decisões impactam ou influenciam outros departamentos.</t>
  </si>
  <si>
    <t>Os outros departamentos disponibilizam, com facilidade e em tempo hábil, as informações para o departamento financeiro exercer suas atividades.</t>
  </si>
  <si>
    <t>O departamento financeiro disponibiliza, com facilidade e em tempo hábil a outros departamentos, informações de sua posse.</t>
  </si>
  <si>
    <t>Os departamentos em geral classificam como confidenciais suas informações, causando o impedimento de seu compartilhamento e uso na elaboração de análises de desempenho.</t>
  </si>
  <si>
    <t>Coeficiente Variação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</si>
</sst>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I11" sqref="I11"/>
    </sheetView>
  </sheetViews>
  <sheetFormatPr defaultRowHeight="14.4" x14ac:dyDescent="0.3"/>
  <cols>
    <col min="1" max="1" width="28.88671875" customWidth="1"/>
    <col min="2" max="11" width="10.6640625" customWidth="1"/>
  </cols>
  <sheetData>
    <row r="1" spans="1:11" ht="30" customHeight="1" x14ac:dyDescent="0.3"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7</v>
      </c>
      <c r="H1" s="2" t="s">
        <v>6</v>
      </c>
      <c r="I1" s="2" t="s">
        <v>8</v>
      </c>
      <c r="J1" s="3" t="s">
        <v>10</v>
      </c>
      <c r="K1" s="3" t="s">
        <v>57</v>
      </c>
    </row>
    <row r="2" spans="1:11" ht="30" customHeight="1" x14ac:dyDescent="0.3">
      <c r="A2" s="4" t="s">
        <v>9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/>
      <c r="H2" s="2"/>
    </row>
    <row r="3" spans="1:11" ht="30" customHeight="1" x14ac:dyDescent="0.3">
      <c r="A3" s="8" t="s">
        <v>18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x14ac:dyDescent="0.3">
      <c r="A4" t="s">
        <v>0</v>
      </c>
      <c r="B4" s="4">
        <v>0</v>
      </c>
      <c r="C4" s="4">
        <v>0</v>
      </c>
      <c r="D4" s="4">
        <v>0</v>
      </c>
      <c r="E4" s="4">
        <v>4</v>
      </c>
      <c r="F4" s="4">
        <v>5</v>
      </c>
      <c r="G4" s="4">
        <f>SUM(B4:F4)</f>
        <v>9</v>
      </c>
      <c r="H4" s="4">
        <f>AVERAGE(B4:F4)</f>
        <v>1.8</v>
      </c>
      <c r="I4" s="5">
        <f>SUMPRODUCT(B4:F4,$B$2:$F$2)/SUM($B$2:F$2)</f>
        <v>2.7333333333333334</v>
      </c>
      <c r="J4" s="5">
        <f t="shared" ref="J4:J11" si="0">SQRT((((B4-$H4)^2)+((C4-$H4)^2)+((D4-$H4)^2)+((E4-$H4)^2)+((F4-$H4)^2))/$G$4)</f>
        <v>1.6599866130651644</v>
      </c>
      <c r="K4" s="5">
        <f t="shared" ref="K4:K11" si="1">(J4/$H$4)*100</f>
        <v>92.221478503620233</v>
      </c>
    </row>
    <row r="5" spans="1:11" x14ac:dyDescent="0.3">
      <c r="A5" t="s">
        <v>11</v>
      </c>
      <c r="B5" s="4">
        <v>0</v>
      </c>
      <c r="C5" s="4">
        <v>0</v>
      </c>
      <c r="D5" s="4">
        <v>0</v>
      </c>
      <c r="E5" s="4">
        <v>6</v>
      </c>
      <c r="F5" s="4">
        <v>3</v>
      </c>
      <c r="G5" s="4">
        <f t="shared" ref="G5:G11" si="2">SUM(B5:F5)</f>
        <v>9</v>
      </c>
      <c r="H5" s="4">
        <f t="shared" ref="H5:H11" si="3">AVERAGE(B5:F5)</f>
        <v>1.8</v>
      </c>
      <c r="I5" s="5">
        <f>SUMPRODUCT(B5:F5,$B$2:$F$2)/SUM($B$2:F$2)</f>
        <v>2.6</v>
      </c>
      <c r="J5" s="5">
        <f t="shared" si="0"/>
        <v>1.7888543819998317</v>
      </c>
      <c r="K5" s="5">
        <f t="shared" si="1"/>
        <v>99.380798999990645</v>
      </c>
    </row>
    <row r="6" spans="1:11" x14ac:dyDescent="0.3">
      <c r="A6" t="s">
        <v>12</v>
      </c>
      <c r="B6" s="4">
        <v>0</v>
      </c>
      <c r="C6" s="4">
        <v>1</v>
      </c>
      <c r="D6" s="4">
        <v>1</v>
      </c>
      <c r="E6" s="4">
        <v>6</v>
      </c>
      <c r="F6" s="4">
        <v>1</v>
      </c>
      <c r="G6" s="4">
        <f t="shared" si="2"/>
        <v>9</v>
      </c>
      <c r="H6" s="4">
        <f t="shared" si="3"/>
        <v>1.8</v>
      </c>
      <c r="I6" s="5">
        <f>SUMPRODUCT(B6:F6,$B$2:$F$2)/SUM($B$2:F$2)</f>
        <v>2.2666666666666666</v>
      </c>
      <c r="J6" s="5">
        <f t="shared" si="0"/>
        <v>1.5916448515084429</v>
      </c>
      <c r="K6" s="5">
        <f t="shared" si="1"/>
        <v>88.424713972691265</v>
      </c>
    </row>
    <row r="7" spans="1:11" x14ac:dyDescent="0.3">
      <c r="A7" t="s">
        <v>13</v>
      </c>
      <c r="B7" s="4">
        <v>0</v>
      </c>
      <c r="C7" s="4">
        <v>1</v>
      </c>
      <c r="D7" s="4">
        <v>1</v>
      </c>
      <c r="E7" s="4">
        <v>6</v>
      </c>
      <c r="F7" s="4">
        <v>1</v>
      </c>
      <c r="G7" s="4">
        <f t="shared" si="2"/>
        <v>9</v>
      </c>
      <c r="H7" s="4">
        <f t="shared" si="3"/>
        <v>1.8</v>
      </c>
      <c r="I7" s="5">
        <f>SUMPRODUCT(B7:F7,$B$2:$F$2)/SUM($B$2:F$2)</f>
        <v>2.2666666666666666</v>
      </c>
      <c r="J7" s="5">
        <f t="shared" si="0"/>
        <v>1.5916448515084429</v>
      </c>
      <c r="K7" s="5">
        <f t="shared" si="1"/>
        <v>88.424713972691265</v>
      </c>
    </row>
    <row r="8" spans="1:11" x14ac:dyDescent="0.3">
      <c r="A8" t="s">
        <v>14</v>
      </c>
      <c r="B8" s="4">
        <v>0</v>
      </c>
      <c r="C8" s="4">
        <v>2</v>
      </c>
      <c r="D8" s="4">
        <v>0</v>
      </c>
      <c r="E8" s="4">
        <v>7</v>
      </c>
      <c r="F8" s="4">
        <v>0</v>
      </c>
      <c r="G8" s="4">
        <f t="shared" si="2"/>
        <v>9</v>
      </c>
      <c r="H8" s="4">
        <f t="shared" si="3"/>
        <v>1.8</v>
      </c>
      <c r="I8" s="5">
        <f>SUMPRODUCT(B8:F8,$B$2:$F$2)/SUM($B$2:F$2)</f>
        <v>2.1333333333333333</v>
      </c>
      <c r="J8" s="5">
        <f t="shared" si="0"/>
        <v>2.0221001184137468</v>
      </c>
      <c r="K8" s="5">
        <f t="shared" si="1"/>
        <v>112.33889546743036</v>
      </c>
    </row>
    <row r="9" spans="1:11" x14ac:dyDescent="0.3">
      <c r="A9" t="s">
        <v>15</v>
      </c>
      <c r="B9" s="4">
        <v>0</v>
      </c>
      <c r="C9" s="4">
        <v>0</v>
      </c>
      <c r="D9" s="4">
        <v>4</v>
      </c>
      <c r="E9" s="4">
        <v>4</v>
      </c>
      <c r="F9" s="4">
        <v>1</v>
      </c>
      <c r="G9" s="4">
        <f t="shared" si="2"/>
        <v>9</v>
      </c>
      <c r="H9" s="4">
        <f t="shared" si="3"/>
        <v>1.8</v>
      </c>
      <c r="I9" s="5">
        <f>SUMPRODUCT(B9:F9,$B$2:$F$2)/SUM($B$2:F$2)</f>
        <v>2.2000000000000002</v>
      </c>
      <c r="J9" s="5">
        <f t="shared" si="0"/>
        <v>1.3662601021279464</v>
      </c>
      <c r="K9" s="5">
        <f t="shared" si="1"/>
        <v>75.90333900710813</v>
      </c>
    </row>
    <row r="10" spans="1:11" x14ac:dyDescent="0.3">
      <c r="A10" t="s">
        <v>16</v>
      </c>
      <c r="B10" s="4">
        <v>0</v>
      </c>
      <c r="C10" s="4">
        <v>1</v>
      </c>
      <c r="D10" s="4">
        <v>1</v>
      </c>
      <c r="E10" s="4">
        <v>3</v>
      </c>
      <c r="F10" s="4">
        <v>4</v>
      </c>
      <c r="G10" s="4">
        <f t="shared" si="2"/>
        <v>9</v>
      </c>
      <c r="H10" s="4">
        <f t="shared" si="3"/>
        <v>1.8</v>
      </c>
      <c r="I10" s="5">
        <f>SUMPRODUCT(B10:F10,$B$2:$F$2)/SUM($B$2:F$2)</f>
        <v>2.4666666666666668</v>
      </c>
      <c r="J10" s="5">
        <f t="shared" si="0"/>
        <v>1.0954451150103324</v>
      </c>
      <c r="K10" s="5">
        <f t="shared" si="1"/>
        <v>60.858061945018463</v>
      </c>
    </row>
    <row r="11" spans="1:11" x14ac:dyDescent="0.3">
      <c r="A11" t="s">
        <v>17</v>
      </c>
      <c r="B11" s="4">
        <v>1</v>
      </c>
      <c r="C11" s="4">
        <v>4</v>
      </c>
      <c r="D11" s="4">
        <v>1</v>
      </c>
      <c r="E11" s="4">
        <v>3</v>
      </c>
      <c r="F11" s="4">
        <v>0</v>
      </c>
      <c r="G11" s="4">
        <f t="shared" si="2"/>
        <v>9</v>
      </c>
      <c r="H11" s="4">
        <f t="shared" si="3"/>
        <v>1.8</v>
      </c>
      <c r="I11" s="5">
        <f>SUMPRODUCT(B11:F11,$B$2:$F$2)/SUM($B$2:F$2)</f>
        <v>1.6</v>
      </c>
      <c r="J11" s="5">
        <f t="shared" si="0"/>
        <v>1.0954451150103324</v>
      </c>
      <c r="K11" s="5">
        <f t="shared" si="1"/>
        <v>60.858061945018463</v>
      </c>
    </row>
    <row r="12" spans="1:11" ht="45" customHeight="1" x14ac:dyDescent="0.3">
      <c r="A12" s="6" t="s">
        <v>19</v>
      </c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3">
      <c r="A13" t="s">
        <v>20</v>
      </c>
      <c r="B13" s="1">
        <v>0</v>
      </c>
      <c r="C13" s="1">
        <v>0</v>
      </c>
      <c r="D13" s="1">
        <v>1</v>
      </c>
      <c r="E13" s="1">
        <v>2</v>
      </c>
      <c r="F13" s="1">
        <v>6</v>
      </c>
      <c r="G13" s="4">
        <f>SUM(B13:F13)</f>
        <v>9</v>
      </c>
      <c r="H13" s="4">
        <f t="shared" ref="H13:H17" si="4">AVERAGE(B13:F13)</f>
        <v>1.8</v>
      </c>
      <c r="I13" s="5">
        <f>SUMPRODUCT(B13:F13,$B$2:$F$2)/SUM($B$2:F$2)</f>
        <v>2.7333333333333334</v>
      </c>
      <c r="J13" s="5">
        <f>SQRT((((B13-$H13)^2)+((C13-$H13)^2)+((D13-$H13)^2)+((E13-$H13)^2)+((F13-$H13)^2))/$G$4)</f>
        <v>1.6599866130651644</v>
      </c>
      <c r="K13" s="5">
        <f>(J13/$H$4)*100</f>
        <v>92.221478503620233</v>
      </c>
    </row>
    <row r="14" spans="1:11" x14ac:dyDescent="0.3">
      <c r="A14" t="s">
        <v>21</v>
      </c>
      <c r="B14" s="1">
        <v>0</v>
      </c>
      <c r="C14" s="1">
        <v>2</v>
      </c>
      <c r="D14" s="1">
        <v>3</v>
      </c>
      <c r="E14" s="1">
        <v>4</v>
      </c>
      <c r="F14" s="1">
        <v>0</v>
      </c>
      <c r="G14" s="4">
        <f t="shared" ref="G14:G17" si="5">SUM(B14:F14)</f>
        <v>9</v>
      </c>
      <c r="H14" s="4">
        <f t="shared" si="4"/>
        <v>1.8</v>
      </c>
      <c r="I14" s="5">
        <f>SUMPRODUCT(B14:F14,$B$2:$F$2)/SUM($B$2:F$2)</f>
        <v>1.9333333333333333</v>
      </c>
      <c r="J14" s="5">
        <f>SQRT((((B14-$H14)^2)+((C14-$H14)^2)+((D14-$H14)^2)+((E14-$H14)^2)+((F14-$H14)^2))/$G$4)</f>
        <v>1.1925695879998879</v>
      </c>
      <c r="K14" s="5">
        <f>(J14/$H$4)*100</f>
        <v>66.253865999993764</v>
      </c>
    </row>
    <row r="15" spans="1:11" x14ac:dyDescent="0.3">
      <c r="A15" t="s">
        <v>22</v>
      </c>
      <c r="B15" s="1">
        <v>0</v>
      </c>
      <c r="C15" s="1">
        <v>0</v>
      </c>
      <c r="D15" s="1">
        <v>2</v>
      </c>
      <c r="E15" s="1">
        <v>3</v>
      </c>
      <c r="F15" s="1">
        <v>4</v>
      </c>
      <c r="G15" s="4">
        <f t="shared" si="5"/>
        <v>9</v>
      </c>
      <c r="H15" s="4">
        <f t="shared" si="4"/>
        <v>1.8</v>
      </c>
      <c r="I15" s="5">
        <f>SUMPRODUCT(B15:F15,$B$2:$F$2)/SUM($B$2:F$2)</f>
        <v>2.5333333333333332</v>
      </c>
      <c r="J15" s="5">
        <f>SQRT((((B15-$H15)^2)+((C15-$H15)^2)+((D15-$H15)^2)+((E15-$H15)^2)+((F15-$H15)^2))/$G$4)</f>
        <v>1.1925695879998879</v>
      </c>
      <c r="K15" s="5">
        <f>(J15/$H$4)*100</f>
        <v>66.253865999993764</v>
      </c>
    </row>
    <row r="16" spans="1:11" x14ac:dyDescent="0.3">
      <c r="A16" t="s">
        <v>23</v>
      </c>
      <c r="B16" s="1">
        <v>0</v>
      </c>
      <c r="C16" s="1">
        <v>1</v>
      </c>
      <c r="D16" s="1">
        <v>3</v>
      </c>
      <c r="E16" s="1">
        <v>2</v>
      </c>
      <c r="F16" s="1">
        <v>3</v>
      </c>
      <c r="G16" s="4">
        <f t="shared" si="5"/>
        <v>9</v>
      </c>
      <c r="H16" s="4">
        <f t="shared" si="4"/>
        <v>1.8</v>
      </c>
      <c r="I16" s="5">
        <f>SUMPRODUCT(B16:F16,$B$2:$F$2)/SUM($B$2:F$2)</f>
        <v>2.2666666666666666</v>
      </c>
      <c r="J16" s="5">
        <f>SQRT((((B16-$H16)^2)+((C16-$H16)^2)+((D16-$H16)^2)+((E16-$H16)^2)+((F16-$H16)^2))/$G$4)</f>
        <v>0.8692269873603532</v>
      </c>
      <c r="K16" s="5">
        <f>(J16/$H$4)*100</f>
        <v>48.290388186686286</v>
      </c>
    </row>
    <row r="17" spans="1:11" x14ac:dyDescent="0.3">
      <c r="A17" t="s">
        <v>24</v>
      </c>
      <c r="B17" s="1">
        <v>0</v>
      </c>
      <c r="C17" s="1">
        <v>1</v>
      </c>
      <c r="D17" s="1">
        <v>2</v>
      </c>
      <c r="E17" s="1">
        <v>4</v>
      </c>
      <c r="F17" s="1">
        <v>2</v>
      </c>
      <c r="G17" s="4">
        <f t="shared" si="5"/>
        <v>9</v>
      </c>
      <c r="H17" s="4">
        <f t="shared" si="4"/>
        <v>1.8</v>
      </c>
      <c r="I17" s="5">
        <f>SUMPRODUCT(B17:F17,$B$2:$F$2)/SUM($B$2:F$2)</f>
        <v>2.2666666666666666</v>
      </c>
      <c r="J17" s="5">
        <f>SQRT((((B17-$H17)^2)+((C17-$H17)^2)+((D17-$H17)^2)+((E17-$H17)^2)+((F17-$H17)^2))/$G$4)</f>
        <v>0.98882646494608839</v>
      </c>
      <c r="K17" s="5">
        <f>(J17/$H$4)*100</f>
        <v>54.93480360811602</v>
      </c>
    </row>
    <row r="18" spans="1:11" ht="30" customHeight="1" x14ac:dyDescent="0.3">
      <c r="A18" s="6" t="s">
        <v>25</v>
      </c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3">
      <c r="A19" t="s">
        <v>30</v>
      </c>
      <c r="B19" s="4">
        <v>0</v>
      </c>
      <c r="C19" s="4">
        <v>0</v>
      </c>
      <c r="D19" s="4">
        <v>1</v>
      </c>
      <c r="E19" s="4">
        <v>7</v>
      </c>
      <c r="F19" s="4">
        <v>1</v>
      </c>
      <c r="G19" s="4">
        <f t="shared" ref="G19:G23" si="6">SUM(B19:F19)</f>
        <v>9</v>
      </c>
      <c r="H19" s="4">
        <f t="shared" ref="H19:H23" si="7">AVERAGE(B19:F19)</f>
        <v>1.8</v>
      </c>
      <c r="I19" s="5">
        <f>SUMPRODUCT(B19:F19,$B$2:$F$2)/SUM($B$2:F$2)</f>
        <v>2.4</v>
      </c>
      <c r="J19" s="5">
        <f>SQRT((((B19-$H19)^2)+((C19-$H19)^2)+((D19-$H19)^2)+((E19-$H19)^2)+((F19-$H19)^2))/$G$4)</f>
        <v>1.9663841605003503</v>
      </c>
      <c r="K19" s="5">
        <f>(J19/$H$4)*100</f>
        <v>109.24356447224169</v>
      </c>
    </row>
    <row r="20" spans="1:11" x14ac:dyDescent="0.3">
      <c r="A20" t="s">
        <v>26</v>
      </c>
      <c r="B20" s="4">
        <v>0</v>
      </c>
      <c r="C20" s="4">
        <v>0</v>
      </c>
      <c r="D20" s="4">
        <v>3</v>
      </c>
      <c r="E20" s="4">
        <v>2</v>
      </c>
      <c r="F20" s="4">
        <v>4</v>
      </c>
      <c r="G20" s="4">
        <f t="shared" si="6"/>
        <v>9</v>
      </c>
      <c r="H20" s="4">
        <f t="shared" si="7"/>
        <v>1.8</v>
      </c>
      <c r="I20" s="5">
        <f>SUMPRODUCT(B20:F20,$B$2:$F$2)/SUM($B$2:F$2)</f>
        <v>2.4666666666666668</v>
      </c>
      <c r="J20" s="5">
        <f>SQRT((((B20-$H20)^2)+((C20-$H20)^2)+((D20-$H20)^2)+((E20-$H20)^2)+((F20-$H20)^2))/$G$4)</f>
        <v>1.1925695879998879</v>
      </c>
      <c r="K20" s="5">
        <f>(J20/$H$4)*100</f>
        <v>66.253865999993764</v>
      </c>
    </row>
    <row r="21" spans="1:11" x14ac:dyDescent="0.3">
      <c r="A21" t="s">
        <v>27</v>
      </c>
      <c r="B21" s="4">
        <v>0</v>
      </c>
      <c r="C21" s="4">
        <v>1</v>
      </c>
      <c r="D21" s="4">
        <v>3</v>
      </c>
      <c r="E21" s="4">
        <v>4</v>
      </c>
      <c r="F21" s="4">
        <v>1</v>
      </c>
      <c r="G21" s="4">
        <f t="shared" si="6"/>
        <v>9</v>
      </c>
      <c r="H21" s="4">
        <f t="shared" si="7"/>
        <v>1.8</v>
      </c>
      <c r="I21" s="5">
        <f>SUMPRODUCT(B21:F21,$B$2:$F$2)/SUM($B$2:F$2)</f>
        <v>2.1333333333333333</v>
      </c>
      <c r="J21" s="5">
        <f>SQRT((((B21-$H21)^2)+((C21-$H21)^2)+((D21-$H21)^2)+((E21-$H21)^2)+((F21-$H21)^2))/$G$4)</f>
        <v>1.0954451150103324</v>
      </c>
      <c r="K21" s="5">
        <f>(J21/$H$4)*100</f>
        <v>60.858061945018463</v>
      </c>
    </row>
    <row r="22" spans="1:11" x14ac:dyDescent="0.3">
      <c r="A22" t="s">
        <v>28</v>
      </c>
      <c r="B22" s="4">
        <v>0</v>
      </c>
      <c r="C22" s="4">
        <v>0</v>
      </c>
      <c r="D22" s="4">
        <v>1</v>
      </c>
      <c r="E22" s="4">
        <v>5</v>
      </c>
      <c r="F22" s="4">
        <v>3</v>
      </c>
      <c r="G22" s="4">
        <f t="shared" si="6"/>
        <v>9</v>
      </c>
      <c r="H22" s="4">
        <f t="shared" si="7"/>
        <v>1.8</v>
      </c>
      <c r="I22" s="5">
        <f>SUMPRODUCT(B22:F22,$B$2:$F$2)/SUM($B$2:F$2)</f>
        <v>2.5333333333333332</v>
      </c>
      <c r="J22" s="5">
        <f>SQRT((((B22-$H22)^2)+((C22-$H22)^2)+((D22-$H22)^2)+((E22-$H22)^2)+((F22-$H22)^2))/$G$4)</f>
        <v>1.4452988925785868</v>
      </c>
      <c r="K22" s="5">
        <f>(J22/$H$4)*100</f>
        <v>80.294382921032593</v>
      </c>
    </row>
    <row r="23" spans="1:11" x14ac:dyDescent="0.3">
      <c r="A23" t="s">
        <v>29</v>
      </c>
      <c r="B23" s="4">
        <v>0</v>
      </c>
      <c r="C23" s="4">
        <v>2</v>
      </c>
      <c r="D23" s="4">
        <v>4</v>
      </c>
      <c r="E23" s="4">
        <v>3</v>
      </c>
      <c r="F23" s="4">
        <v>0</v>
      </c>
      <c r="G23" s="4">
        <f t="shared" si="6"/>
        <v>9</v>
      </c>
      <c r="H23" s="4">
        <f t="shared" si="7"/>
        <v>1.8</v>
      </c>
      <c r="I23" s="5">
        <f>SUMPRODUCT(B23:F23,$B$2:$F$2)/SUM($B$2:F$2)</f>
        <v>1.8666666666666667</v>
      </c>
      <c r="J23" s="5">
        <f>SQRT((((B23-$H23)^2)+((C23-$H23)^2)+((D23-$H23)^2)+((E23-$H23)^2)+((F23-$H23)^2))/$G$4)</f>
        <v>1.1925695879998879</v>
      </c>
      <c r="K23" s="5">
        <f>(J23/$H$4)*100</f>
        <v>66.253865999993764</v>
      </c>
    </row>
    <row r="24" spans="1:11" ht="30" customHeight="1" x14ac:dyDescent="0.3">
      <c r="A24" s="6" t="s">
        <v>31</v>
      </c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3">
      <c r="A25" t="s">
        <v>32</v>
      </c>
      <c r="B25" s="1">
        <v>0</v>
      </c>
      <c r="C25" s="1">
        <v>0</v>
      </c>
      <c r="D25" s="1">
        <v>4</v>
      </c>
      <c r="E25" s="1">
        <v>3</v>
      </c>
      <c r="F25" s="1">
        <v>2</v>
      </c>
      <c r="G25" s="4">
        <f t="shared" ref="G25:G35" si="8">SUM(B25:F25)</f>
        <v>9</v>
      </c>
      <c r="H25" s="4">
        <f t="shared" ref="H25:H35" si="9">AVERAGE(B25:F25)</f>
        <v>1.8</v>
      </c>
      <c r="I25" s="5">
        <f>SUMPRODUCT(B25:F25,$B$2:$F$2)/SUM($B$2:F$2)</f>
        <v>2.2666666666666666</v>
      </c>
      <c r="J25" s="5">
        <f t="shared" ref="J25:J35" si="10">SQRT((((B25-$H25)^2)+((C25-$H25)^2)+((D25-$H25)^2)+((E25-$H25)^2)+((F25-$H25)^2))/$G$4)</f>
        <v>1.1925695879998877</v>
      </c>
      <c r="K25" s="5">
        <f t="shared" ref="K25:K35" si="11">(J25/$H$4)*100</f>
        <v>66.253865999993749</v>
      </c>
    </row>
    <row r="26" spans="1:11" x14ac:dyDescent="0.3">
      <c r="A26" t="s">
        <v>33</v>
      </c>
      <c r="B26" s="1">
        <v>0</v>
      </c>
      <c r="C26" s="1">
        <v>0</v>
      </c>
      <c r="D26" s="1">
        <v>4</v>
      </c>
      <c r="E26" s="1">
        <v>5</v>
      </c>
      <c r="F26" s="1">
        <v>0</v>
      </c>
      <c r="G26" s="4">
        <f t="shared" si="8"/>
        <v>9</v>
      </c>
      <c r="H26" s="4">
        <f t="shared" si="9"/>
        <v>1.8</v>
      </c>
      <c r="I26" s="5">
        <f>SUMPRODUCT(B26:F26,$B$2:$F$2)/SUM($B$2:F$2)</f>
        <v>2.1333333333333333</v>
      </c>
      <c r="J26" s="5">
        <f t="shared" si="10"/>
        <v>1.6599866130651644</v>
      </c>
      <c r="K26" s="5">
        <f t="shared" si="11"/>
        <v>92.221478503620233</v>
      </c>
    </row>
    <row r="27" spans="1:11" x14ac:dyDescent="0.3">
      <c r="A27" t="s">
        <v>34</v>
      </c>
      <c r="B27" s="1">
        <v>0</v>
      </c>
      <c r="C27" s="1">
        <v>0</v>
      </c>
      <c r="D27" s="1">
        <v>5</v>
      </c>
      <c r="E27" s="1">
        <v>3</v>
      </c>
      <c r="F27" s="1">
        <v>1</v>
      </c>
      <c r="G27" s="4">
        <f t="shared" si="8"/>
        <v>9</v>
      </c>
      <c r="H27" s="4">
        <f t="shared" si="9"/>
        <v>1.8</v>
      </c>
      <c r="I27" s="5">
        <f>SUMPRODUCT(B27:F27,$B$2:$F$2)/SUM($B$2:F$2)</f>
        <v>2.1333333333333333</v>
      </c>
      <c r="J27" s="5">
        <f t="shared" si="10"/>
        <v>1.4452988925785868</v>
      </c>
      <c r="K27" s="5">
        <f t="shared" si="11"/>
        <v>80.294382921032593</v>
      </c>
    </row>
    <row r="28" spans="1:11" x14ac:dyDescent="0.3">
      <c r="A28" t="s">
        <v>35</v>
      </c>
      <c r="B28" s="1">
        <v>0</v>
      </c>
      <c r="C28" s="1">
        <v>0</v>
      </c>
      <c r="D28" s="1">
        <v>2</v>
      </c>
      <c r="E28" s="1">
        <v>5</v>
      </c>
      <c r="F28" s="1">
        <v>2</v>
      </c>
      <c r="G28" s="4">
        <f t="shared" si="8"/>
        <v>9</v>
      </c>
      <c r="H28" s="4">
        <f t="shared" si="9"/>
        <v>1.8</v>
      </c>
      <c r="I28" s="5">
        <f>SUMPRODUCT(B28:F28,$B$2:$F$2)/SUM($B$2:F$2)</f>
        <v>2.4</v>
      </c>
      <c r="J28" s="5">
        <f t="shared" si="10"/>
        <v>1.3662601021279464</v>
      </c>
      <c r="K28" s="5">
        <f t="shared" si="11"/>
        <v>75.90333900710813</v>
      </c>
    </row>
    <row r="29" spans="1:11" x14ac:dyDescent="0.3">
      <c r="A29" t="s">
        <v>36</v>
      </c>
      <c r="B29" s="1">
        <v>0</v>
      </c>
      <c r="C29" s="1">
        <v>0</v>
      </c>
      <c r="D29" s="1">
        <v>2</v>
      </c>
      <c r="E29" s="1">
        <v>7</v>
      </c>
      <c r="F29" s="1">
        <v>0</v>
      </c>
      <c r="G29" s="4">
        <f t="shared" si="8"/>
        <v>9</v>
      </c>
      <c r="H29" s="4">
        <f t="shared" si="9"/>
        <v>1.8</v>
      </c>
      <c r="I29" s="5">
        <f>SUMPRODUCT(B29:F29,$B$2:$F$2)/SUM($B$2:F$2)</f>
        <v>2.2666666666666666</v>
      </c>
      <c r="J29" s="5">
        <f t="shared" si="10"/>
        <v>2.0221001184137468</v>
      </c>
      <c r="K29" s="5">
        <f t="shared" si="11"/>
        <v>112.33889546743036</v>
      </c>
    </row>
    <row r="30" spans="1:11" x14ac:dyDescent="0.3">
      <c r="A30" t="s">
        <v>37</v>
      </c>
      <c r="B30" s="1">
        <v>0</v>
      </c>
      <c r="C30" s="1">
        <v>1</v>
      </c>
      <c r="D30" s="1">
        <v>4</v>
      </c>
      <c r="E30" s="1">
        <v>4</v>
      </c>
      <c r="F30" s="1">
        <v>0</v>
      </c>
      <c r="G30" s="4">
        <f t="shared" si="8"/>
        <v>9</v>
      </c>
      <c r="H30" s="4">
        <f t="shared" si="9"/>
        <v>1.8</v>
      </c>
      <c r="I30" s="5">
        <f>SUMPRODUCT(B30:F30,$B$2:$F$2)/SUM($B$2:F$2)</f>
        <v>2</v>
      </c>
      <c r="J30" s="5">
        <f t="shared" si="10"/>
        <v>1.3662601021279466</v>
      </c>
      <c r="K30" s="5">
        <f t="shared" si="11"/>
        <v>75.903339007108144</v>
      </c>
    </row>
    <row r="31" spans="1:11" x14ac:dyDescent="0.3">
      <c r="A31" t="s">
        <v>38</v>
      </c>
      <c r="B31" s="1">
        <v>1</v>
      </c>
      <c r="C31" s="1">
        <v>2</v>
      </c>
      <c r="D31" s="1">
        <v>4</v>
      </c>
      <c r="E31" s="1">
        <v>1</v>
      </c>
      <c r="F31" s="1">
        <v>1</v>
      </c>
      <c r="G31" s="4">
        <f t="shared" si="8"/>
        <v>9</v>
      </c>
      <c r="H31" s="4">
        <f t="shared" si="9"/>
        <v>1.8</v>
      </c>
      <c r="I31" s="5">
        <f>SUMPRODUCT(B31:F31,$B$2:$F$2)/SUM($B$2:F$2)</f>
        <v>1.7333333333333334</v>
      </c>
      <c r="J31" s="5">
        <f t="shared" si="10"/>
        <v>0.86922698736035331</v>
      </c>
      <c r="K31" s="5">
        <f t="shared" si="11"/>
        <v>48.290388186686293</v>
      </c>
    </row>
    <row r="32" spans="1:11" x14ac:dyDescent="0.3">
      <c r="A32" t="s">
        <v>39</v>
      </c>
      <c r="B32" s="1">
        <v>0</v>
      </c>
      <c r="C32" s="1">
        <v>1</v>
      </c>
      <c r="D32" s="1">
        <v>7</v>
      </c>
      <c r="E32" s="1">
        <v>1</v>
      </c>
      <c r="F32" s="1">
        <v>0</v>
      </c>
      <c r="G32" s="4">
        <f t="shared" si="8"/>
        <v>9</v>
      </c>
      <c r="H32" s="4">
        <f t="shared" si="9"/>
        <v>1.8</v>
      </c>
      <c r="I32" s="5">
        <f>SUMPRODUCT(B32:F32,$B$2:$F$2)/SUM($B$2:F$2)</f>
        <v>1.8</v>
      </c>
      <c r="J32" s="5">
        <f t="shared" si="10"/>
        <v>1.9663841605003503</v>
      </c>
      <c r="K32" s="5">
        <f t="shared" si="11"/>
        <v>109.24356447224169</v>
      </c>
    </row>
    <row r="33" spans="1:11" x14ac:dyDescent="0.3">
      <c r="A33" t="s">
        <v>40</v>
      </c>
      <c r="B33" s="1">
        <v>0</v>
      </c>
      <c r="C33" s="1">
        <v>0</v>
      </c>
      <c r="D33" s="1">
        <v>1</v>
      </c>
      <c r="E33" s="1">
        <v>7</v>
      </c>
      <c r="F33" s="1">
        <v>1</v>
      </c>
      <c r="G33" s="4">
        <f t="shared" si="8"/>
        <v>9</v>
      </c>
      <c r="H33" s="4">
        <f t="shared" si="9"/>
        <v>1.8</v>
      </c>
      <c r="I33" s="5">
        <f>SUMPRODUCT(B33:F33,$B$2:$F$2)/SUM($B$2:F$2)</f>
        <v>2.4</v>
      </c>
      <c r="J33" s="5">
        <f t="shared" si="10"/>
        <v>1.9663841605003503</v>
      </c>
      <c r="K33" s="5">
        <f t="shared" si="11"/>
        <v>109.24356447224169</v>
      </c>
    </row>
    <row r="34" spans="1:11" x14ac:dyDescent="0.3">
      <c r="A34" t="s">
        <v>41</v>
      </c>
      <c r="B34" s="1">
        <v>2</v>
      </c>
      <c r="C34" s="1">
        <v>1</v>
      </c>
      <c r="D34" s="1">
        <v>4</v>
      </c>
      <c r="E34" s="1">
        <v>2</v>
      </c>
      <c r="F34" s="1">
        <v>0</v>
      </c>
      <c r="G34" s="4">
        <f t="shared" si="8"/>
        <v>9</v>
      </c>
      <c r="H34" s="4">
        <f t="shared" si="9"/>
        <v>1.8</v>
      </c>
      <c r="I34" s="5">
        <f>SUMPRODUCT(B34:F34,$B$2:$F$2)/SUM($B$2:F$2)</f>
        <v>1.6</v>
      </c>
      <c r="J34" s="5">
        <f t="shared" si="10"/>
        <v>0.98882646494608839</v>
      </c>
      <c r="K34" s="5">
        <f t="shared" si="11"/>
        <v>54.93480360811602</v>
      </c>
    </row>
    <row r="35" spans="1:11" x14ac:dyDescent="0.3">
      <c r="A35" t="s">
        <v>42</v>
      </c>
      <c r="B35" s="1">
        <v>0</v>
      </c>
      <c r="C35" s="1">
        <v>7</v>
      </c>
      <c r="D35" s="1">
        <v>1</v>
      </c>
      <c r="E35" s="1">
        <v>1</v>
      </c>
      <c r="F35" s="1">
        <v>0</v>
      </c>
      <c r="G35" s="4">
        <f t="shared" si="8"/>
        <v>9</v>
      </c>
      <c r="H35" s="4">
        <f t="shared" si="9"/>
        <v>1.8</v>
      </c>
      <c r="I35" s="5">
        <f>SUMPRODUCT(B35:F35,$B$2:$F$2)/SUM($B$2:F$2)</f>
        <v>1.4</v>
      </c>
      <c r="J35" s="5">
        <f t="shared" si="10"/>
        <v>1.9663841605003503</v>
      </c>
      <c r="K35" s="5">
        <f t="shared" si="11"/>
        <v>109.24356447224169</v>
      </c>
    </row>
    <row r="36" spans="1:11" ht="30" customHeight="1" x14ac:dyDescent="0.3">
      <c r="A36" s="7" t="s">
        <v>43</v>
      </c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3">
      <c r="A37" t="s">
        <v>44</v>
      </c>
      <c r="B37" s="1">
        <v>0</v>
      </c>
      <c r="C37" s="1">
        <v>2</v>
      </c>
      <c r="D37" s="1">
        <v>5</v>
      </c>
      <c r="E37" s="1">
        <v>2</v>
      </c>
      <c r="F37" s="1">
        <v>0</v>
      </c>
      <c r="G37" s="4">
        <f t="shared" ref="G37:G39" si="12">SUM(B37:F37)</f>
        <v>9</v>
      </c>
      <c r="H37" s="4">
        <f t="shared" ref="H37:H39" si="13">AVERAGE(B37:F37)</f>
        <v>1.8</v>
      </c>
      <c r="I37" s="5">
        <f>SUMPRODUCT(B37:F37,$B$2:$F$2)/SUM($B$2:F$2)</f>
        <v>1.8</v>
      </c>
      <c r="J37" s="5">
        <f>SQRT((((B37-$H37)^2)+((C37-$H37)^2)+((D37-$H37)^2)+((E37-$H37)^2)+((F37-$H37)^2))/$G$4)</f>
        <v>1.3662601021279466</v>
      </c>
      <c r="K37" s="5">
        <f>(J37/$H$4)*100</f>
        <v>75.903339007108144</v>
      </c>
    </row>
    <row r="38" spans="1:11" x14ac:dyDescent="0.3">
      <c r="A38" t="s">
        <v>45</v>
      </c>
      <c r="B38" s="1">
        <v>0</v>
      </c>
      <c r="C38" s="1">
        <v>1</v>
      </c>
      <c r="D38" s="1">
        <v>4</v>
      </c>
      <c r="E38" s="1">
        <v>3</v>
      </c>
      <c r="F38" s="1">
        <v>1</v>
      </c>
      <c r="G38" s="4">
        <f t="shared" si="12"/>
        <v>9</v>
      </c>
      <c r="H38" s="4">
        <f t="shared" si="13"/>
        <v>1.8</v>
      </c>
      <c r="I38" s="5">
        <f>SUMPRODUCT(B38:F38,$B$2:$F$2)/SUM($B$2:F$2)</f>
        <v>2.0666666666666669</v>
      </c>
      <c r="J38" s="5">
        <f>SQRT((((B38-$H38)^2)+((C38-$H38)^2)+((D38-$H38)^2)+((E38-$H38)^2)+((F38-$H38)^2))/$G$4)</f>
        <v>1.0954451150103324</v>
      </c>
      <c r="K38" s="5">
        <f>(J38/$H$4)*100</f>
        <v>60.858061945018463</v>
      </c>
    </row>
    <row r="39" spans="1:11" x14ac:dyDescent="0.3">
      <c r="A39" t="s">
        <v>46</v>
      </c>
      <c r="B39" s="1">
        <v>0</v>
      </c>
      <c r="C39" s="1">
        <v>0</v>
      </c>
      <c r="D39" s="1">
        <v>5</v>
      </c>
      <c r="E39" s="1">
        <v>2</v>
      </c>
      <c r="F39" s="1">
        <v>2</v>
      </c>
      <c r="G39" s="4">
        <f t="shared" si="12"/>
        <v>9</v>
      </c>
      <c r="H39" s="4">
        <f t="shared" si="13"/>
        <v>1.8</v>
      </c>
      <c r="I39" s="5">
        <f>SUMPRODUCT(B39:F39,$B$2:$F$2)/SUM($B$2:F$2)</f>
        <v>2.2000000000000002</v>
      </c>
      <c r="J39" s="5">
        <f>SQRT((((B39-$H39)^2)+((C39-$H39)^2)+((D39-$H39)^2)+((E39-$H39)^2)+((F39-$H39)^2))/$G$4)</f>
        <v>1.3662601021279464</v>
      </c>
      <c r="K39" s="5">
        <f>(J39/$H$4)*100</f>
        <v>75.90333900710813</v>
      </c>
    </row>
    <row r="40" spans="1:11" ht="30" customHeight="1" x14ac:dyDescent="0.3">
      <c r="A40" s="7" t="s">
        <v>47</v>
      </c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3">
      <c r="A41" t="s">
        <v>48</v>
      </c>
      <c r="B41" s="1">
        <v>0</v>
      </c>
      <c r="C41" s="1">
        <v>4</v>
      </c>
      <c r="D41" s="1">
        <v>2</v>
      </c>
      <c r="E41" s="1">
        <v>3</v>
      </c>
      <c r="F41" s="1">
        <v>0</v>
      </c>
      <c r="G41" s="4">
        <f t="shared" ref="G41:G44" si="14">SUM(B41:F41)</f>
        <v>9</v>
      </c>
      <c r="H41" s="4">
        <f t="shared" ref="H41:H44" si="15">AVERAGE(B41:F41)</f>
        <v>1.8</v>
      </c>
      <c r="I41" s="5">
        <f>SUMPRODUCT(B41:F41,$B$2:$F$2)/SUM($B$2:F$2)</f>
        <v>1.7333333333333334</v>
      </c>
      <c r="J41" s="5">
        <f>SQRT((((B41-$H41)^2)+((C41-$H41)^2)+((D41-$H41)^2)+((E41-$H41)^2)+((F41-$H41)^2))/$G$4)</f>
        <v>1.1925695879998879</v>
      </c>
      <c r="K41" s="5">
        <f>(J41/$H$4)*100</f>
        <v>66.253865999993764</v>
      </c>
    </row>
    <row r="42" spans="1:11" x14ac:dyDescent="0.3">
      <c r="A42" t="s">
        <v>49</v>
      </c>
      <c r="B42" s="1">
        <v>1</v>
      </c>
      <c r="C42" s="1">
        <v>1</v>
      </c>
      <c r="D42" s="1">
        <v>2</v>
      </c>
      <c r="E42" s="1">
        <v>5</v>
      </c>
      <c r="F42" s="1">
        <v>0</v>
      </c>
      <c r="G42" s="4">
        <f t="shared" si="14"/>
        <v>9</v>
      </c>
      <c r="H42" s="4">
        <f t="shared" si="15"/>
        <v>1.8</v>
      </c>
      <c r="I42" s="5">
        <f>SUMPRODUCT(B42:F42,$B$2:$F$2)/SUM($B$2:F$2)</f>
        <v>1.9333333333333333</v>
      </c>
      <c r="J42" s="5">
        <f>SQRT((((B42-$H42)^2)+((C42-$H42)^2)+((D42-$H42)^2)+((E42-$H42)^2)+((F42-$H42)^2))/$G$4)</f>
        <v>1.2823589374447564</v>
      </c>
      <c r="K42" s="5">
        <f>(J42/$H$4)*100</f>
        <v>71.242163191375354</v>
      </c>
    </row>
    <row r="43" spans="1:11" x14ac:dyDescent="0.3">
      <c r="A43" t="s">
        <v>50</v>
      </c>
      <c r="B43" s="1">
        <v>1</v>
      </c>
      <c r="C43" s="1">
        <v>2</v>
      </c>
      <c r="D43" s="1">
        <v>2</v>
      </c>
      <c r="E43" s="1">
        <v>4</v>
      </c>
      <c r="F43" s="1">
        <v>0</v>
      </c>
      <c r="G43" s="4">
        <f t="shared" si="14"/>
        <v>9</v>
      </c>
      <c r="H43" s="4">
        <f t="shared" si="15"/>
        <v>1.8</v>
      </c>
      <c r="I43" s="5">
        <f>SUMPRODUCT(B43:F43,$B$2:$F$2)/SUM($B$2:F$2)</f>
        <v>1.8</v>
      </c>
      <c r="J43" s="5">
        <f>SQRT((((B43-$H43)^2)+((C43-$H43)^2)+((D43-$H43)^2)+((E43-$H43)^2)+((F43-$H43)^2))/$G$4)</f>
        <v>0.98882646494608839</v>
      </c>
      <c r="K43" s="5">
        <f>(J43/$H$4)*100</f>
        <v>54.93480360811602</v>
      </c>
    </row>
    <row r="44" spans="1:11" x14ac:dyDescent="0.3">
      <c r="A44" t="s">
        <v>51</v>
      </c>
      <c r="B44" s="1">
        <v>0</v>
      </c>
      <c r="C44" s="1">
        <v>3</v>
      </c>
      <c r="D44" s="1">
        <v>0</v>
      </c>
      <c r="E44" s="1">
        <v>6</v>
      </c>
      <c r="F44" s="1">
        <v>0</v>
      </c>
      <c r="G44" s="4">
        <f t="shared" si="14"/>
        <v>9</v>
      </c>
      <c r="H44" s="4">
        <f t="shared" si="15"/>
        <v>1.8</v>
      </c>
      <c r="I44" s="5">
        <f>SUMPRODUCT(B44:F44,$B$2:$F$2)/SUM($B$2:F$2)</f>
        <v>2</v>
      </c>
      <c r="J44" s="5">
        <f>SQRT((((B44-$H44)^2)+((C44-$H44)^2)+((D44-$H44)^2)+((E44-$H44)^2)+((F44-$H44)^2))/$G$4)</f>
        <v>1.7888543819998319</v>
      </c>
      <c r="K44" s="5">
        <f>(J44/$H$4)*100</f>
        <v>99.38079899999066</v>
      </c>
    </row>
    <row r="45" spans="1:11" ht="30" customHeight="1" x14ac:dyDescent="0.3">
      <c r="A45" s="7" t="s">
        <v>52</v>
      </c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3">
      <c r="A46" t="s">
        <v>53</v>
      </c>
      <c r="B46" s="1">
        <v>0</v>
      </c>
      <c r="C46" s="1">
        <v>2</v>
      </c>
      <c r="D46" s="1">
        <v>2</v>
      </c>
      <c r="E46" s="1">
        <v>5</v>
      </c>
      <c r="F46" s="1">
        <v>0</v>
      </c>
      <c r="G46" s="4">
        <f t="shared" ref="G46:G49" si="16">SUM(B46:F46)</f>
        <v>9</v>
      </c>
      <c r="H46" s="4">
        <f t="shared" ref="H46:H49" si="17">AVERAGE(B46:F46)</f>
        <v>1.8</v>
      </c>
      <c r="I46" s="5">
        <f>SUMPRODUCT(B46:F46,$B$2:$F$2)/SUM($B$2:F$2)</f>
        <v>2</v>
      </c>
      <c r="J46" s="5">
        <f>SQRT((((B46-$H46)^2)+((C46-$H46)^2)+((D46-$H46)^2)+((E46-$H46)^2)+((F46-$H46)^2))/$G$4)</f>
        <v>1.3662601021279466</v>
      </c>
      <c r="K46" s="5">
        <f>(J46/$H$4)*100</f>
        <v>75.903339007108144</v>
      </c>
    </row>
    <row r="47" spans="1:11" x14ac:dyDescent="0.3">
      <c r="A47" t="s">
        <v>54</v>
      </c>
      <c r="B47" s="1">
        <v>0</v>
      </c>
      <c r="C47" s="1">
        <v>1</v>
      </c>
      <c r="D47" s="1">
        <v>2</v>
      </c>
      <c r="E47" s="1">
        <v>5</v>
      </c>
      <c r="F47" s="1">
        <v>1</v>
      </c>
      <c r="G47" s="4">
        <f t="shared" si="16"/>
        <v>9</v>
      </c>
      <c r="H47" s="4">
        <f t="shared" si="17"/>
        <v>1.8</v>
      </c>
      <c r="I47" s="5">
        <f>SUMPRODUCT(B47:F47,$B$2:$F$2)/SUM($B$2:F$2)</f>
        <v>2.2000000000000002</v>
      </c>
      <c r="J47" s="5">
        <f>SQRT((((B47-$H47)^2)+((C47-$H47)^2)+((D47-$H47)^2)+((E47-$H47)^2)+((F47-$H47)^2))/$G$4)</f>
        <v>1.2823589374447564</v>
      </c>
      <c r="K47" s="5">
        <f>(J47/$H$4)*100</f>
        <v>71.242163191375354</v>
      </c>
    </row>
    <row r="48" spans="1:11" x14ac:dyDescent="0.3">
      <c r="A48" t="s">
        <v>55</v>
      </c>
      <c r="B48" s="1">
        <v>0</v>
      </c>
      <c r="C48" s="1">
        <v>2</v>
      </c>
      <c r="D48" s="1">
        <v>4</v>
      </c>
      <c r="E48" s="1">
        <v>0</v>
      </c>
      <c r="F48" s="1">
        <v>3</v>
      </c>
      <c r="G48" s="4">
        <f t="shared" si="16"/>
        <v>9</v>
      </c>
      <c r="H48" s="4">
        <f t="shared" si="17"/>
        <v>1.8</v>
      </c>
      <c r="I48" s="5">
        <f>SUMPRODUCT(B48:F48,$B$2:$F$2)/SUM($B$2:F$2)</f>
        <v>2.0666666666666669</v>
      </c>
      <c r="J48" s="5">
        <f>SQRT((((B48-$H48)^2)+((C48-$H48)^2)+((D48-$H48)^2)+((E48-$H48)^2)+((F48-$H48)^2))/$G$4)</f>
        <v>1.1925695879998879</v>
      </c>
      <c r="K48" s="5">
        <f>(J48/$H$4)*100</f>
        <v>66.253865999993764</v>
      </c>
    </row>
    <row r="49" spans="1:11" x14ac:dyDescent="0.3">
      <c r="A49" t="s">
        <v>56</v>
      </c>
      <c r="B49" s="1">
        <v>0</v>
      </c>
      <c r="C49" s="1">
        <v>2</v>
      </c>
      <c r="D49" s="1">
        <v>4</v>
      </c>
      <c r="E49" s="1">
        <v>2</v>
      </c>
      <c r="F49" s="1">
        <v>1</v>
      </c>
      <c r="G49" s="4">
        <f t="shared" si="16"/>
        <v>9</v>
      </c>
      <c r="H49" s="4">
        <f t="shared" si="17"/>
        <v>1.8</v>
      </c>
      <c r="I49" s="5">
        <f>SUMPRODUCT(B49:F49,$B$2:$F$2)/SUM($B$2:F$2)</f>
        <v>1.9333333333333333</v>
      </c>
      <c r="J49" s="5">
        <f>SQRT((((B49-$H49)^2)+((C49-$H49)^2)+((D49-$H49)^2)+((E49-$H49)^2)+((F49-$H49)^2))/$G$4)</f>
        <v>0.98882646494608839</v>
      </c>
      <c r="K49" s="5">
        <f>(J49/$H$4)*100</f>
        <v>54.93480360811602</v>
      </c>
    </row>
  </sheetData>
  <mergeCells count="7">
    <mergeCell ref="A45:K45"/>
    <mergeCell ref="A3:K3"/>
    <mergeCell ref="A12:K12"/>
    <mergeCell ref="A18:K18"/>
    <mergeCell ref="A24:K24"/>
    <mergeCell ref="A36:K36"/>
    <mergeCell ref="A40:K40"/>
  </mergeCells>
  <pageMargins left="0.511811024" right="0.511811024" top="0.78740157499999996" bottom="0.78740157499999996" header="0.31496062000000002" footer="0.31496062000000002"/>
  <pageSetup paperSize="256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Miquelle</dc:creator>
  <cp:lastModifiedBy>Carlos Bitencourt</cp:lastModifiedBy>
  <dcterms:created xsi:type="dcterms:W3CDTF">2021-01-25T19:11:23Z</dcterms:created>
  <dcterms:modified xsi:type="dcterms:W3CDTF">2021-01-25T21:43:25Z</dcterms:modified>
</cp:coreProperties>
</file>